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h\Downloads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Лист1!$A$2:$Q$27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X8" i="1"/>
  <c r="X9" i="1"/>
  <c r="X10" i="1"/>
  <c r="X11" i="1"/>
  <c r="X7" i="1"/>
  <c r="X3" i="1" s="1"/>
  <c r="V8" i="1"/>
  <c r="V9" i="1"/>
  <c r="V10" i="1"/>
  <c r="V11" i="1"/>
  <c r="V7" i="1"/>
  <c r="T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7" i="1"/>
  <c r="K7" i="1"/>
  <c r="J4" i="1"/>
  <c r="T8" i="1"/>
  <c r="T9" i="1"/>
  <c r="T10" i="1"/>
  <c r="T11" i="1"/>
  <c r="M7" i="1"/>
  <c r="Q17" i="1"/>
  <c r="Q18" i="1"/>
  <c r="Q19" i="1"/>
  <c r="Q20" i="1"/>
  <c r="Q21" i="1"/>
  <c r="Q22" i="1"/>
  <c r="Q23" i="1"/>
  <c r="Q24" i="1"/>
  <c r="Q25" i="1"/>
  <c r="Q26" i="1"/>
  <c r="Q27" i="1"/>
  <c r="Q8" i="1"/>
  <c r="Q9" i="1"/>
  <c r="Q10" i="1"/>
  <c r="Q11" i="1"/>
  <c r="Q12" i="1"/>
  <c r="Q13" i="1"/>
  <c r="Q14" i="1"/>
  <c r="Q15" i="1"/>
  <c r="Q16" i="1"/>
  <c r="Q7" i="1"/>
  <c r="O23" i="1"/>
  <c r="O24" i="1"/>
  <c r="O25" i="1"/>
  <c r="O26" i="1"/>
  <c r="O27" i="1"/>
  <c r="O18" i="1"/>
  <c r="O19" i="1"/>
  <c r="O20" i="1"/>
  <c r="O21" i="1"/>
  <c r="O22" i="1"/>
  <c r="O11" i="1"/>
  <c r="O12" i="1"/>
  <c r="O13" i="1"/>
  <c r="O14" i="1"/>
  <c r="O15" i="1"/>
  <c r="O16" i="1"/>
  <c r="O17" i="1"/>
  <c r="O8" i="1"/>
  <c r="O9" i="1"/>
  <c r="O7" i="1"/>
  <c r="M22" i="1"/>
  <c r="M23" i="1"/>
  <c r="M24" i="1"/>
  <c r="M25" i="1"/>
  <c r="M26" i="1"/>
  <c r="M27" i="1"/>
  <c r="M12" i="1"/>
  <c r="M13" i="1"/>
  <c r="M14" i="1"/>
  <c r="M15" i="1"/>
  <c r="M16" i="1"/>
  <c r="M17" i="1"/>
  <c r="M18" i="1"/>
  <c r="M19" i="1"/>
  <c r="M20" i="1"/>
  <c r="M21" i="1"/>
  <c r="M8" i="1"/>
  <c r="M9" i="1"/>
  <c r="M10" i="1"/>
  <c r="M11" i="1"/>
  <c r="K23" i="1"/>
  <c r="K24" i="1"/>
  <c r="K25" i="1"/>
  <c r="K26" i="1"/>
  <c r="K27" i="1"/>
  <c r="K18" i="1"/>
  <c r="K19" i="1"/>
  <c r="K20" i="1"/>
  <c r="K21" i="1"/>
  <c r="K22" i="1"/>
  <c r="K13" i="1"/>
  <c r="K14" i="1"/>
  <c r="K15" i="1"/>
  <c r="K16" i="1"/>
  <c r="K17" i="1"/>
  <c r="K8" i="1"/>
  <c r="K9" i="1"/>
  <c r="K10" i="1"/>
  <c r="K11" i="1"/>
  <c r="K12" i="1"/>
  <c r="H7" i="1"/>
  <c r="H23" i="1"/>
  <c r="H24" i="1"/>
  <c r="H25" i="1"/>
  <c r="H26" i="1"/>
  <c r="H27" i="1"/>
  <c r="H17" i="1"/>
  <c r="H18" i="1"/>
  <c r="H19" i="1"/>
  <c r="H20" i="1"/>
  <c r="H21" i="1"/>
  <c r="H22" i="1"/>
  <c r="H8" i="1"/>
  <c r="H9" i="1"/>
  <c r="H10" i="1"/>
  <c r="H11" i="1"/>
  <c r="H12" i="1"/>
  <c r="H13" i="1"/>
  <c r="H14" i="1"/>
  <c r="H15" i="1"/>
  <c r="H16" i="1"/>
  <c r="C8" i="1"/>
  <c r="C9" i="1"/>
  <c r="C10" i="1"/>
  <c r="C11" i="1"/>
  <c r="C12" i="1"/>
  <c r="C13" i="1"/>
  <c r="C14" i="1"/>
  <c r="C15" i="1"/>
  <c r="C16" i="1"/>
  <c r="C17" i="1"/>
  <c r="C7" i="1"/>
  <c r="T4" i="1" l="1"/>
  <c r="V3" i="1"/>
  <c r="T3" i="1"/>
  <c r="O3" i="1"/>
  <c r="C4" i="1"/>
  <c r="Q3" i="1"/>
  <c r="H3" i="1"/>
  <c r="K3" i="1"/>
  <c r="J3" i="1" s="1"/>
  <c r="C3" i="1"/>
  <c r="M3" i="1"/>
</calcChain>
</file>

<file path=xl/sharedStrings.xml><?xml version="1.0" encoding="utf-8"?>
<sst xmlns="http://schemas.openxmlformats.org/spreadsheetml/2006/main" count="80" uniqueCount="76">
  <si>
    <t>Найменування посади</t>
  </si>
  <si>
    <t>Ректор</t>
  </si>
  <si>
    <t>Проректор, керівник апарату</t>
  </si>
  <si>
    <t>Директор регіонального відділення</t>
  </si>
  <si>
    <t>Начальник самостійного відділу</t>
  </si>
  <si>
    <t>Головний науковий співробітник</t>
  </si>
  <si>
    <t>Провідний науковий співробітник, викладач</t>
  </si>
  <si>
    <t>Старший науковий співробітник, помічник ректора, проректора</t>
  </si>
  <si>
    <t>Молодший науковий співробітник</t>
  </si>
  <si>
    <t>Головний спеціаліст</t>
  </si>
  <si>
    <t>Провідний спеціаліст</t>
  </si>
  <si>
    <t>Секретар</t>
  </si>
  <si>
    <t>Категорія</t>
  </si>
  <si>
    <t>Підкатегорія</t>
  </si>
  <si>
    <t>Посади державної служби</t>
  </si>
  <si>
    <t>Верховний Суд (Верховний Суд України)</t>
  </si>
  <si>
    <t>Вища рада правосуддя, Вищі спеціалізовані суди, Вища кваліфікаційна комісія суддів України</t>
  </si>
  <si>
    <t>ДСА, центральний орган управління Служби судової охорони</t>
  </si>
  <si>
    <t>апеляційні суди, окружні адміністративні суди, господарські суди, територіальні управління ДСА та територіальні підрозділи Служби судової охорони</t>
  </si>
  <si>
    <t>місцеві загальні суди</t>
  </si>
  <si>
    <t>А</t>
  </si>
  <si>
    <t>А1</t>
  </si>
  <si>
    <t>Керівник державного органу, секретаріату, апарату</t>
  </si>
  <si>
    <t>А2</t>
  </si>
  <si>
    <t>Перший заступник керівника державного органу, секретаріату, апарату</t>
  </si>
  <si>
    <t>А3</t>
  </si>
  <si>
    <t>Заступник керівника державного органу, секретаріату, апарату</t>
  </si>
  <si>
    <t>Б</t>
  </si>
  <si>
    <t>Б1</t>
  </si>
  <si>
    <t>Керівник апарату суду, територіального управління</t>
  </si>
  <si>
    <t>Заступник керівника апарату суду, територіального управління</t>
  </si>
  <si>
    <t>Керівник департаменту, служби</t>
  </si>
  <si>
    <t>Керівник самостійного управління, служби</t>
  </si>
  <si>
    <t>Керівник самостійного відділу, служби</t>
  </si>
  <si>
    <t>Завідувач самостійного сектору</t>
  </si>
  <si>
    <t>Б2</t>
  </si>
  <si>
    <t>Заступник керівника департаменту, служби</t>
  </si>
  <si>
    <t>Заступник керівника самостійного управління, служби</t>
  </si>
  <si>
    <t>Заступник керівника самостійного відділу, служби</t>
  </si>
  <si>
    <t>Б3</t>
  </si>
  <si>
    <t>Керівник управління у складі департаменту, служби</t>
  </si>
  <si>
    <t>Заступник керівника управління у складі департаменту, служби</t>
  </si>
  <si>
    <t>Керівник відділу у складі департаменту, служби, самостійного управління</t>
  </si>
  <si>
    <t>Заступник керівника відділу у складі департаменту, служби, самостійного управління</t>
  </si>
  <si>
    <t>Завідувач сектору у складі департаменту, служби, самостійного управління, відділу</t>
  </si>
  <si>
    <t>В</t>
  </si>
  <si>
    <t>В1</t>
  </si>
  <si>
    <t>Науковий консультант</t>
  </si>
  <si>
    <t>Головний спеціаліст, головний консультант</t>
  </si>
  <si>
    <t>В2</t>
  </si>
  <si>
    <t>Провідний спеціаліст, старший судовий розпорядник, старший секретар суду, консультант суду, секретар судового засідання</t>
  </si>
  <si>
    <t>В3</t>
  </si>
  <si>
    <t>Спеціаліст, судовий розпорядник, секретар суду, консультант</t>
  </si>
  <si>
    <t>Додатковий:</t>
  </si>
  <si>
    <t>НШСУ</t>
  </si>
  <si>
    <t>СЕРЕДНЯ ОКЛАДИ</t>
  </si>
  <si>
    <t>ДСА, ССО</t>
  </si>
  <si>
    <t>МЗС</t>
  </si>
  <si>
    <t>АС
ОКРУЖНІ
ТУ ДСА
ТУ ССО</t>
  </si>
  <si>
    <t>МАКС
ОКЛАД</t>
  </si>
  <si>
    <t>МІН
ОКЛАД</t>
  </si>
  <si>
    <t>ВС
ВСУ</t>
  </si>
  <si>
    <t>Керівник патронатної служби</t>
  </si>
  <si>
    <t>апеляційні суди, окружні адміністративні, господарські суди</t>
  </si>
  <si>
    <t>Заступник керівника патронатної служби</t>
  </si>
  <si>
    <t>Прес-секретар, референт</t>
  </si>
  <si>
    <t>Радник: голови, заступника голови, Генерального прокурора, першого заступника та заступників Генерального прокурора; керівник служби інспекторів, інспектор, науковий консультант, науковий радник</t>
  </si>
  <si>
    <t>Помічник: голови суду, заступника голови суду, секретаря судової палати, секретаря пленуму, судді</t>
  </si>
  <si>
    <t>Вища рада правосуддя, Верховний Суд (Верховний Суд України), вищі спеціалізовані суди, Вища кваліфікаційна комісія суддів України, Кваліфікаційно-дисциплінарна комісія прокурорів, ДСА</t>
  </si>
  <si>
    <t>ВСС
ВРП</t>
  </si>
  <si>
    <t>ВАКС
СПЕЦСУД
БЕЗ КООФ
1,35
23156,38</t>
  </si>
  <si>
    <t>АС
ОКРУЖНІ</t>
  </si>
  <si>
    <t>ВРП
ВС, ВСУ, ВСС
ВККСУ
КДК прок
ДСА</t>
  </si>
  <si>
    <t>НАЦІОНАЛЬНА ШКОЛА СУДДІВ
Деякі питання матеріального забезпечення працівників Національної школи суддів України (ПКМУ №935 від 09.10.2020)</t>
  </si>
  <si>
    <t>ДЕРЖСЛУЖБА
Деякі питання оплати праці державних службовців судів, органів та установ системи правосуддя (ПКМУ №358 від 24.05.2017)</t>
  </si>
  <si>
    <t>ПАТРОНАТНА СЛУЖБА
Про умови оплати праці працівників державних органів, на яких не поширюється дія Закону України "Про державну службу" (ПКМУ №1112 від 24.12.2019 )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</si>
</sst>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40" zoomScaleNormal="40" zoomScaleSheetLayoutView="40" workbookViewId="0">
      <selection activeCell="Q2" sqref="Q2"/>
    </sheetView>
  </sheetViews>
  <sheetFormatPr defaultRowHeight="15" x14ac:dyDescent="0.25"/>
  <cols>
    <col min="1" max="24" width="21.5703125" style="1" customWidth="1"/>
    <col min="25" max="16384" width="9.140625" style="1"/>
  </cols>
  <sheetData>
    <row r="1" spans="1:24" ht="122.25" customHeight="1" x14ac:dyDescent="0.25">
      <c r="A1" s="50" t="s">
        <v>73</v>
      </c>
      <c r="B1" s="50"/>
      <c r="C1" s="50"/>
      <c r="D1" s="50"/>
      <c r="E1" s="50"/>
      <c r="F1" s="50"/>
      <c r="G1" s="51" t="s">
        <v>74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4" t="s">
        <v>75</v>
      </c>
      <c r="T1" s="55"/>
      <c r="U1" s="55"/>
      <c r="V1" s="55"/>
      <c r="W1" s="55"/>
      <c r="X1" s="55"/>
    </row>
    <row r="2" spans="1:24" ht="195" customHeight="1" x14ac:dyDescent="0.5">
      <c r="A2" s="16" t="s">
        <v>55</v>
      </c>
      <c r="B2" s="9" t="s">
        <v>54</v>
      </c>
      <c r="C2" s="10">
        <v>23942.1</v>
      </c>
      <c r="D2" s="9"/>
      <c r="E2" s="9"/>
      <c r="F2" s="9"/>
      <c r="G2" s="9" t="s">
        <v>61</v>
      </c>
      <c r="H2" s="11">
        <v>23816.87</v>
      </c>
      <c r="I2" s="9" t="s">
        <v>69</v>
      </c>
      <c r="J2" s="9" t="s">
        <v>70</v>
      </c>
      <c r="K2" s="12">
        <v>23815.02</v>
      </c>
      <c r="L2" s="9" t="s">
        <v>56</v>
      </c>
      <c r="M2" s="13">
        <v>24270.5</v>
      </c>
      <c r="N2" s="16" t="s">
        <v>58</v>
      </c>
      <c r="O2" s="14">
        <v>8638.6</v>
      </c>
      <c r="P2" s="9" t="s">
        <v>57</v>
      </c>
      <c r="Q2" s="15">
        <v>7065.55</v>
      </c>
      <c r="R2" s="2"/>
      <c r="S2" s="9" t="s">
        <v>72</v>
      </c>
      <c r="T2" s="12">
        <v>15633.85</v>
      </c>
      <c r="U2" s="16" t="s">
        <v>71</v>
      </c>
      <c r="V2" s="14">
        <v>9293.31</v>
      </c>
      <c r="W2" s="9" t="s">
        <v>57</v>
      </c>
      <c r="X2" s="15">
        <v>7689.5</v>
      </c>
    </row>
    <row r="3" spans="1:24" ht="69" customHeight="1" x14ac:dyDescent="0.5">
      <c r="A3" s="16" t="s">
        <v>59</v>
      </c>
      <c r="B3" s="9"/>
      <c r="C3" s="10">
        <f>MAX(C7:C17,)</f>
        <v>53077.140000000007</v>
      </c>
      <c r="D3" s="9"/>
      <c r="E3" s="9"/>
      <c r="F3" s="9"/>
      <c r="G3" s="9"/>
      <c r="H3" s="11">
        <f>MAX(H7:H27,)</f>
        <v>51409.8</v>
      </c>
      <c r="I3" s="9"/>
      <c r="J3" s="9">
        <f>K3/K6</f>
        <v>38052.04</v>
      </c>
      <c r="K3" s="12">
        <f>MAX(K7:K27,)</f>
        <v>51370.254000000008</v>
      </c>
      <c r="L3" s="9"/>
      <c r="M3" s="13">
        <f>MAX(M7:M27,)</f>
        <v>51392.224000000002</v>
      </c>
      <c r="N3" s="16"/>
      <c r="O3" s="14">
        <f>MAX(O7:O27,)</f>
        <v>15906.28</v>
      </c>
      <c r="P3" s="9"/>
      <c r="Q3" s="15">
        <f>MAX(Q7:Q27,)</f>
        <v>12215.32</v>
      </c>
      <c r="R3" s="2"/>
      <c r="S3" s="2"/>
      <c r="T3" s="12">
        <f>MAX(T7:T27,)</f>
        <v>18718.439999999999</v>
      </c>
      <c r="U3" s="2"/>
      <c r="V3" s="14">
        <f>MAX(V7:V27,)</f>
        <v>12610.78</v>
      </c>
      <c r="W3" s="2"/>
      <c r="X3" s="15">
        <f>MAX(X7:X27,)</f>
        <v>10369.84</v>
      </c>
    </row>
    <row r="4" spans="1:24" ht="69" customHeight="1" x14ac:dyDescent="0.5">
      <c r="A4" s="16" t="s">
        <v>60</v>
      </c>
      <c r="B4" s="9"/>
      <c r="C4" s="10">
        <f>MIN(C7:C17)</f>
        <v>11522.519999999999</v>
      </c>
      <c r="D4" s="9"/>
      <c r="E4" s="9"/>
      <c r="F4" s="9"/>
      <c r="G4" s="9"/>
      <c r="H4" s="11">
        <v>11138.79</v>
      </c>
      <c r="I4" s="9"/>
      <c r="J4" s="9">
        <f>K4/K6</f>
        <v>8260.7185185185172</v>
      </c>
      <c r="K4" s="12">
        <v>11151.97</v>
      </c>
      <c r="L4" s="9"/>
      <c r="M4" s="13">
        <v>11108.031999999999</v>
      </c>
      <c r="N4" s="16"/>
      <c r="O4" s="14">
        <v>4437.9399999999996</v>
      </c>
      <c r="P4" s="9"/>
      <c r="Q4" s="15">
        <v>4394</v>
      </c>
      <c r="R4" s="2"/>
      <c r="S4" s="2"/>
      <c r="T4" s="12">
        <f>MIN(T7:T17)</f>
        <v>9842.5600000000013</v>
      </c>
      <c r="U4" s="2"/>
      <c r="V4" s="14">
        <v>5975.84</v>
      </c>
      <c r="W4" s="2"/>
      <c r="X4" s="15">
        <v>5009.16</v>
      </c>
    </row>
    <row r="5" spans="1:24" s="3" customFormat="1" ht="219" customHeight="1" x14ac:dyDescent="0.25">
      <c r="A5" s="17" t="s">
        <v>0</v>
      </c>
      <c r="B5" s="4" t="s">
        <v>54</v>
      </c>
      <c r="C5" s="18">
        <v>2270</v>
      </c>
      <c r="D5" s="19" t="s">
        <v>12</v>
      </c>
      <c r="E5" s="19" t="s">
        <v>13</v>
      </c>
      <c r="F5" s="19" t="s">
        <v>14</v>
      </c>
      <c r="G5" s="5" t="s">
        <v>15</v>
      </c>
      <c r="H5" s="20">
        <v>2197</v>
      </c>
      <c r="I5" s="6" t="s">
        <v>16</v>
      </c>
      <c r="J5" s="6">
        <v>2197</v>
      </c>
      <c r="K5" s="21">
        <v>2197</v>
      </c>
      <c r="L5" s="7" t="s">
        <v>17</v>
      </c>
      <c r="M5" s="22">
        <v>2197</v>
      </c>
      <c r="N5" s="8" t="s">
        <v>18</v>
      </c>
      <c r="O5" s="23">
        <v>2197</v>
      </c>
      <c r="P5" s="24" t="s">
        <v>19</v>
      </c>
      <c r="Q5" s="25">
        <v>2197</v>
      </c>
      <c r="R5" s="26" t="s">
        <v>0</v>
      </c>
      <c r="S5" s="27" t="s">
        <v>68</v>
      </c>
      <c r="T5" s="27">
        <v>2197</v>
      </c>
      <c r="U5" s="28" t="s">
        <v>63</v>
      </c>
      <c r="V5" s="28">
        <v>2197</v>
      </c>
      <c r="W5" s="29" t="s">
        <v>19</v>
      </c>
      <c r="X5" s="30">
        <v>2197</v>
      </c>
    </row>
    <row r="6" spans="1:24" ht="39" customHeight="1" x14ac:dyDescent="0.3">
      <c r="A6" s="31" t="s">
        <v>53</v>
      </c>
      <c r="B6" s="32"/>
      <c r="C6" s="33">
        <v>1.35</v>
      </c>
      <c r="D6" s="31"/>
      <c r="E6" s="31"/>
      <c r="F6" s="31"/>
      <c r="G6" s="34"/>
      <c r="H6" s="34">
        <v>1.3</v>
      </c>
      <c r="I6" s="35"/>
      <c r="J6" s="35">
        <v>1</v>
      </c>
      <c r="K6" s="35">
        <v>1.35</v>
      </c>
      <c r="L6" s="36"/>
      <c r="M6" s="36">
        <v>1.6</v>
      </c>
      <c r="N6" s="37"/>
      <c r="O6" s="37">
        <v>1</v>
      </c>
      <c r="P6" s="38"/>
      <c r="Q6" s="38">
        <v>1</v>
      </c>
      <c r="R6" s="39"/>
      <c r="S6" s="40"/>
      <c r="T6" s="40">
        <v>1</v>
      </c>
      <c r="U6" s="41"/>
      <c r="V6" s="41">
        <v>1</v>
      </c>
      <c r="W6" s="42"/>
      <c r="X6" s="43">
        <v>1</v>
      </c>
    </row>
    <row r="7" spans="1:24" ht="78.75" customHeight="1" x14ac:dyDescent="0.3">
      <c r="A7" s="44" t="s">
        <v>1</v>
      </c>
      <c r="B7" s="32">
        <v>8.66</v>
      </c>
      <c r="C7" s="33">
        <f>2*B7*$C$5*$C$6</f>
        <v>53077.140000000007</v>
      </c>
      <c r="D7" s="56" t="s">
        <v>20</v>
      </c>
      <c r="E7" s="31" t="s">
        <v>21</v>
      </c>
      <c r="F7" s="45" t="s">
        <v>22</v>
      </c>
      <c r="G7" s="34">
        <v>9</v>
      </c>
      <c r="H7" s="34">
        <f>2*G7*$H$5*$H$6</f>
        <v>51409.8</v>
      </c>
      <c r="I7" s="35">
        <v>8.66</v>
      </c>
      <c r="J7" s="35">
        <f>2*I7*$J$5*$J$6</f>
        <v>38052.04</v>
      </c>
      <c r="K7" s="35">
        <f>2*I7*$K$5*$K$6</f>
        <v>51370.254000000008</v>
      </c>
      <c r="L7" s="36">
        <v>7.31</v>
      </c>
      <c r="M7" s="36">
        <f>2*L7*$M$5*$M$6</f>
        <v>51392.224000000002</v>
      </c>
      <c r="N7" s="23"/>
      <c r="O7" s="23">
        <f t="shared" ref="O7:O27" si="0">2*N7*$O$5*$O$6</f>
        <v>0</v>
      </c>
      <c r="P7" s="25"/>
      <c r="Q7" s="25">
        <f>2*P7*$Q$5*$Q$6</f>
        <v>0</v>
      </c>
      <c r="R7" s="46" t="s">
        <v>62</v>
      </c>
      <c r="S7" s="40">
        <v>4.26</v>
      </c>
      <c r="T7" s="40">
        <f>2*S7*$T$6*$T$5</f>
        <v>18718.439999999999</v>
      </c>
      <c r="U7" s="47"/>
      <c r="V7" s="47">
        <f>2*U7*$V$6*$V$5</f>
        <v>0</v>
      </c>
      <c r="W7" s="48"/>
      <c r="X7" s="43">
        <f>2*W7*$X$6*$X$5</f>
        <v>0</v>
      </c>
    </row>
    <row r="8" spans="1:24" ht="110.25" customHeight="1" x14ac:dyDescent="0.3">
      <c r="A8" s="44" t="s">
        <v>2</v>
      </c>
      <c r="B8" s="32">
        <v>7.81</v>
      </c>
      <c r="C8" s="33">
        <f t="shared" ref="C8:C17" si="1">2*B8*$C$5*$C$6</f>
        <v>47867.490000000005</v>
      </c>
      <c r="D8" s="56"/>
      <c r="E8" s="31" t="s">
        <v>23</v>
      </c>
      <c r="F8" s="45" t="s">
        <v>24</v>
      </c>
      <c r="G8" s="34">
        <v>8.5399999999999991</v>
      </c>
      <c r="H8" s="34">
        <f t="shared" ref="H8:H27" si="2">2*G8*$H$5*$H$6</f>
        <v>48782.187999999995</v>
      </c>
      <c r="I8" s="35">
        <v>8.2200000000000006</v>
      </c>
      <c r="J8" s="35">
        <f t="shared" ref="J8:J27" si="3">2*I8*$J$5*$J$6</f>
        <v>36118.68</v>
      </c>
      <c r="K8" s="35">
        <f t="shared" ref="K8:K27" si="4">2*I8*$K$5*$K$6</f>
        <v>48760.218000000001</v>
      </c>
      <c r="L8" s="36">
        <v>6.94</v>
      </c>
      <c r="M8" s="36">
        <f t="shared" ref="M8:M27" si="5">2*L8*$M$5*$M$6</f>
        <v>48790.976000000002</v>
      </c>
      <c r="N8" s="23"/>
      <c r="O8" s="23">
        <f t="shared" si="0"/>
        <v>0</v>
      </c>
      <c r="P8" s="25"/>
      <c r="Q8" s="25">
        <f t="shared" ref="Q8:Q27" si="6">2*P8*$Q$5*$Q$6</f>
        <v>0</v>
      </c>
      <c r="R8" s="46" t="s">
        <v>64</v>
      </c>
      <c r="S8" s="40">
        <v>3.83</v>
      </c>
      <c r="T8" s="40">
        <f t="shared" ref="T8:T11" si="7">2*S8*$T$6*$T$5</f>
        <v>16829.02</v>
      </c>
      <c r="U8" s="47"/>
      <c r="V8" s="47">
        <f t="shared" ref="V8:V11" si="8">2*U8*$V$6*$V$5</f>
        <v>0</v>
      </c>
      <c r="W8" s="48"/>
      <c r="X8" s="43">
        <f t="shared" ref="X8:X11" si="9">2*W8*$X$6*$X$5</f>
        <v>0</v>
      </c>
    </row>
    <row r="9" spans="1:24" ht="94.5" customHeight="1" x14ac:dyDescent="0.3">
      <c r="A9" s="44" t="s">
        <v>3</v>
      </c>
      <c r="B9" s="32">
        <v>4.74</v>
      </c>
      <c r="C9" s="33">
        <f t="shared" si="1"/>
        <v>29051.460000000006</v>
      </c>
      <c r="D9" s="56"/>
      <c r="E9" s="31" t="s">
        <v>25</v>
      </c>
      <c r="F9" s="45" t="s">
        <v>26</v>
      </c>
      <c r="G9" s="34">
        <v>8.11</v>
      </c>
      <c r="H9" s="34">
        <f t="shared" si="2"/>
        <v>46325.941999999995</v>
      </c>
      <c r="I9" s="35">
        <v>7.81</v>
      </c>
      <c r="J9" s="35">
        <f t="shared" si="3"/>
        <v>34317.14</v>
      </c>
      <c r="K9" s="35">
        <f t="shared" si="4"/>
        <v>46328.139000000003</v>
      </c>
      <c r="L9" s="36">
        <v>6.59</v>
      </c>
      <c r="M9" s="36">
        <f t="shared" si="5"/>
        <v>46330.336000000003</v>
      </c>
      <c r="N9" s="23"/>
      <c r="O9" s="23">
        <f t="shared" si="0"/>
        <v>0</v>
      </c>
      <c r="P9" s="25"/>
      <c r="Q9" s="25">
        <f t="shared" si="6"/>
        <v>0</v>
      </c>
      <c r="R9" s="46" t="s">
        <v>65</v>
      </c>
      <c r="S9" s="40">
        <v>2.2400000000000002</v>
      </c>
      <c r="T9" s="40">
        <f t="shared" si="7"/>
        <v>9842.5600000000013</v>
      </c>
      <c r="U9" s="41">
        <v>1.36</v>
      </c>
      <c r="V9" s="47">
        <f t="shared" si="8"/>
        <v>5975.84</v>
      </c>
      <c r="W9" s="42">
        <v>1.1399999999999999</v>
      </c>
      <c r="X9" s="43">
        <f t="shared" si="9"/>
        <v>5009.16</v>
      </c>
    </row>
    <row r="10" spans="1:24" ht="63" customHeight="1" x14ac:dyDescent="0.3">
      <c r="A10" s="44" t="s">
        <v>4</v>
      </c>
      <c r="B10" s="32">
        <v>3.71</v>
      </c>
      <c r="C10" s="33">
        <f t="shared" si="1"/>
        <v>22738.590000000004</v>
      </c>
      <c r="D10" s="56" t="s">
        <v>27</v>
      </c>
      <c r="E10" s="56" t="s">
        <v>28</v>
      </c>
      <c r="F10" s="45" t="s">
        <v>29</v>
      </c>
      <c r="G10" s="20"/>
      <c r="H10" s="34">
        <f t="shared" si="2"/>
        <v>0</v>
      </c>
      <c r="I10" s="21"/>
      <c r="J10" s="35">
        <f t="shared" si="3"/>
        <v>0</v>
      </c>
      <c r="K10" s="35">
        <f t="shared" si="4"/>
        <v>0</v>
      </c>
      <c r="L10" s="22"/>
      <c r="M10" s="36">
        <f t="shared" si="5"/>
        <v>0</v>
      </c>
      <c r="N10" s="37">
        <v>3.62</v>
      </c>
      <c r="O10" s="23">
        <f t="shared" si="0"/>
        <v>15906.28</v>
      </c>
      <c r="P10" s="38">
        <v>2.78</v>
      </c>
      <c r="Q10" s="25">
        <f t="shared" si="6"/>
        <v>12215.32</v>
      </c>
      <c r="R10" s="46" t="s">
        <v>66</v>
      </c>
      <c r="S10" s="40">
        <v>3.73</v>
      </c>
      <c r="T10" s="40">
        <f t="shared" si="7"/>
        <v>16389.62</v>
      </c>
      <c r="U10" s="47"/>
      <c r="V10" s="47">
        <f t="shared" si="8"/>
        <v>0</v>
      </c>
      <c r="W10" s="48"/>
      <c r="X10" s="43">
        <f t="shared" si="9"/>
        <v>0</v>
      </c>
    </row>
    <row r="11" spans="1:24" ht="78.75" customHeight="1" x14ac:dyDescent="0.3">
      <c r="A11" s="44" t="s">
        <v>5</v>
      </c>
      <c r="B11" s="32">
        <v>3.28</v>
      </c>
      <c r="C11" s="33">
        <f t="shared" si="1"/>
        <v>20103.12</v>
      </c>
      <c r="D11" s="56"/>
      <c r="E11" s="56"/>
      <c r="F11" s="45" t="s">
        <v>30</v>
      </c>
      <c r="G11" s="20"/>
      <c r="H11" s="34">
        <f t="shared" si="2"/>
        <v>0</v>
      </c>
      <c r="I11" s="21"/>
      <c r="J11" s="35">
        <f t="shared" si="3"/>
        <v>0</v>
      </c>
      <c r="K11" s="35">
        <f t="shared" si="4"/>
        <v>0</v>
      </c>
      <c r="L11" s="22"/>
      <c r="M11" s="36">
        <f t="shared" si="5"/>
        <v>0</v>
      </c>
      <c r="N11" s="37">
        <v>3.28</v>
      </c>
      <c r="O11" s="23">
        <f t="shared" si="0"/>
        <v>14412.32</v>
      </c>
      <c r="P11" s="38">
        <v>2.64</v>
      </c>
      <c r="Q11" s="25">
        <f t="shared" si="6"/>
        <v>11600.16</v>
      </c>
      <c r="R11" s="46" t="s">
        <v>67</v>
      </c>
      <c r="S11" s="40">
        <v>3.73</v>
      </c>
      <c r="T11" s="40">
        <f t="shared" si="7"/>
        <v>16389.62</v>
      </c>
      <c r="U11" s="41">
        <v>2.87</v>
      </c>
      <c r="V11" s="47">
        <f t="shared" si="8"/>
        <v>12610.78</v>
      </c>
      <c r="W11" s="42">
        <v>2.36</v>
      </c>
      <c r="X11" s="43">
        <f t="shared" si="9"/>
        <v>10369.84</v>
      </c>
    </row>
    <row r="12" spans="1:24" ht="63" customHeight="1" x14ac:dyDescent="0.3">
      <c r="A12" s="44" t="s">
        <v>6</v>
      </c>
      <c r="B12" s="32">
        <v>2.89</v>
      </c>
      <c r="C12" s="33">
        <f t="shared" si="1"/>
        <v>17712.810000000001</v>
      </c>
      <c r="D12" s="56"/>
      <c r="E12" s="56"/>
      <c r="F12" s="45" t="s">
        <v>31</v>
      </c>
      <c r="G12" s="34">
        <v>4.92</v>
      </c>
      <c r="H12" s="34">
        <f t="shared" si="2"/>
        <v>28104.024000000001</v>
      </c>
      <c r="I12" s="35">
        <v>4.74</v>
      </c>
      <c r="J12" s="35">
        <f t="shared" si="3"/>
        <v>20827.560000000001</v>
      </c>
      <c r="K12" s="35">
        <f t="shared" si="4"/>
        <v>28117.206000000002</v>
      </c>
      <c r="L12" s="36">
        <v>4</v>
      </c>
      <c r="M12" s="36">
        <f t="shared" si="5"/>
        <v>28121.600000000002</v>
      </c>
      <c r="N12" s="23"/>
      <c r="O12" s="23">
        <f t="shared" si="0"/>
        <v>0</v>
      </c>
      <c r="P12" s="25"/>
      <c r="Q12" s="25">
        <f t="shared" si="6"/>
        <v>0</v>
      </c>
      <c r="R12" s="49"/>
      <c r="S12" s="49"/>
      <c r="T12" s="49"/>
      <c r="U12" s="49"/>
      <c r="V12" s="49"/>
      <c r="W12" s="49"/>
      <c r="X12" s="49"/>
    </row>
    <row r="13" spans="1:24" ht="78.75" customHeight="1" x14ac:dyDescent="0.3">
      <c r="A13" s="44" t="s">
        <v>7</v>
      </c>
      <c r="B13" s="32">
        <v>2.86</v>
      </c>
      <c r="C13" s="33">
        <f t="shared" si="1"/>
        <v>17528.940000000002</v>
      </c>
      <c r="D13" s="56"/>
      <c r="E13" s="56"/>
      <c r="F13" s="45" t="s">
        <v>32</v>
      </c>
      <c r="G13" s="34">
        <v>4.12</v>
      </c>
      <c r="H13" s="34">
        <f t="shared" si="2"/>
        <v>23534.263999999999</v>
      </c>
      <c r="I13" s="35">
        <v>3.96</v>
      </c>
      <c r="J13" s="35">
        <f t="shared" si="3"/>
        <v>17400.240000000002</v>
      </c>
      <c r="K13" s="35">
        <f>2*I13*$K$5*$K$6</f>
        <v>23490.324000000004</v>
      </c>
      <c r="L13" s="36">
        <v>3.34</v>
      </c>
      <c r="M13" s="36">
        <f t="shared" si="5"/>
        <v>23481.536</v>
      </c>
      <c r="N13" s="37">
        <v>2.5099999999999998</v>
      </c>
      <c r="O13" s="23">
        <f t="shared" si="0"/>
        <v>11028.939999999999</v>
      </c>
      <c r="P13" s="38">
        <v>1.94</v>
      </c>
      <c r="Q13" s="25">
        <f t="shared" si="6"/>
        <v>8524.36</v>
      </c>
      <c r="R13" s="49"/>
      <c r="S13" s="49"/>
      <c r="T13" s="49"/>
      <c r="U13" s="49"/>
      <c r="V13" s="49"/>
      <c r="W13" s="49"/>
      <c r="X13" s="49"/>
    </row>
    <row r="14" spans="1:24" ht="56.25" x14ac:dyDescent="0.3">
      <c r="A14" s="44" t="s">
        <v>8</v>
      </c>
      <c r="B14" s="32">
        <v>2.61</v>
      </c>
      <c r="C14" s="33">
        <f t="shared" si="1"/>
        <v>15996.69</v>
      </c>
      <c r="D14" s="56"/>
      <c r="E14" s="56"/>
      <c r="F14" s="45" t="s">
        <v>33</v>
      </c>
      <c r="G14" s="34">
        <v>3.85</v>
      </c>
      <c r="H14" s="34">
        <f t="shared" si="2"/>
        <v>21991.97</v>
      </c>
      <c r="I14" s="35">
        <v>3.71</v>
      </c>
      <c r="J14" s="35">
        <f t="shared" si="3"/>
        <v>16301.74</v>
      </c>
      <c r="K14" s="35">
        <f t="shared" si="4"/>
        <v>22007.349000000002</v>
      </c>
      <c r="L14" s="36">
        <v>3.13</v>
      </c>
      <c r="M14" s="36">
        <f t="shared" si="5"/>
        <v>22005.152000000002</v>
      </c>
      <c r="N14" s="37">
        <v>2.09</v>
      </c>
      <c r="O14" s="23">
        <f t="shared" si="0"/>
        <v>9183.4599999999991</v>
      </c>
      <c r="P14" s="38">
        <v>1.76</v>
      </c>
      <c r="Q14" s="25">
        <f t="shared" si="6"/>
        <v>7733.44</v>
      </c>
      <c r="R14" s="49"/>
      <c r="S14" s="49"/>
      <c r="T14" s="49"/>
      <c r="U14" s="49"/>
      <c r="V14" s="49"/>
      <c r="W14" s="49"/>
      <c r="X14" s="49"/>
    </row>
    <row r="15" spans="1:24" ht="47.25" customHeight="1" x14ac:dyDescent="0.3">
      <c r="A15" s="44" t="s">
        <v>9</v>
      </c>
      <c r="B15" s="32">
        <v>2.52</v>
      </c>
      <c r="C15" s="33">
        <f t="shared" si="1"/>
        <v>15445.08</v>
      </c>
      <c r="D15" s="56"/>
      <c r="E15" s="56"/>
      <c r="F15" s="45" t="s">
        <v>34</v>
      </c>
      <c r="G15" s="34">
        <v>3.4</v>
      </c>
      <c r="H15" s="34">
        <f t="shared" si="2"/>
        <v>19421.48</v>
      </c>
      <c r="I15" s="35">
        <v>3.28</v>
      </c>
      <c r="J15" s="35">
        <f t="shared" si="3"/>
        <v>14412.32</v>
      </c>
      <c r="K15" s="35">
        <f t="shared" si="4"/>
        <v>19456.632000000001</v>
      </c>
      <c r="L15" s="36">
        <v>2.76</v>
      </c>
      <c r="M15" s="36">
        <f t="shared" si="5"/>
        <v>19403.903999999999</v>
      </c>
      <c r="N15" s="37">
        <v>1.81</v>
      </c>
      <c r="O15" s="23">
        <f t="shared" si="0"/>
        <v>7953.14</v>
      </c>
      <c r="P15" s="38">
        <v>1.45</v>
      </c>
      <c r="Q15" s="25">
        <f t="shared" si="6"/>
        <v>6371.3</v>
      </c>
      <c r="R15" s="49"/>
      <c r="S15" s="49"/>
      <c r="T15" s="49"/>
      <c r="U15" s="49"/>
      <c r="V15" s="49"/>
      <c r="W15" s="49"/>
      <c r="X15" s="49"/>
    </row>
    <row r="16" spans="1:24" ht="63" customHeight="1" x14ac:dyDescent="0.3">
      <c r="A16" s="44" t="s">
        <v>10</v>
      </c>
      <c r="B16" s="32">
        <v>2.0099999999999998</v>
      </c>
      <c r="C16" s="33">
        <f t="shared" si="1"/>
        <v>12319.29</v>
      </c>
      <c r="D16" s="56"/>
      <c r="E16" s="56" t="s">
        <v>35</v>
      </c>
      <c r="F16" s="45" t="s">
        <v>36</v>
      </c>
      <c r="G16" s="34">
        <v>3.95</v>
      </c>
      <c r="H16" s="34">
        <f t="shared" si="2"/>
        <v>22563.19</v>
      </c>
      <c r="I16" s="35">
        <v>3.8</v>
      </c>
      <c r="J16" s="35">
        <f t="shared" si="3"/>
        <v>16697.2</v>
      </c>
      <c r="K16" s="35">
        <f t="shared" si="4"/>
        <v>22541.22</v>
      </c>
      <c r="L16" s="36">
        <v>3.21</v>
      </c>
      <c r="M16" s="36">
        <f t="shared" si="5"/>
        <v>22567.584000000003</v>
      </c>
      <c r="N16" s="37"/>
      <c r="O16" s="23">
        <f t="shared" si="0"/>
        <v>0</v>
      </c>
      <c r="P16" s="38"/>
      <c r="Q16" s="25">
        <f t="shared" si="6"/>
        <v>0</v>
      </c>
      <c r="R16" s="49"/>
      <c r="S16" s="49"/>
      <c r="T16" s="49"/>
      <c r="U16" s="49"/>
      <c r="V16" s="49"/>
      <c r="W16" s="49"/>
      <c r="X16" s="49"/>
    </row>
    <row r="17" spans="1:24" ht="78.75" customHeight="1" x14ac:dyDescent="0.3">
      <c r="A17" s="44" t="s">
        <v>11</v>
      </c>
      <c r="B17" s="32">
        <v>1.88</v>
      </c>
      <c r="C17" s="33">
        <f t="shared" si="1"/>
        <v>11522.519999999999</v>
      </c>
      <c r="D17" s="56"/>
      <c r="E17" s="56"/>
      <c r="F17" s="45" t="s">
        <v>37</v>
      </c>
      <c r="G17" s="34">
        <v>3.73</v>
      </c>
      <c r="H17" s="34">
        <f>2*G17*$H$5*$H$6</f>
        <v>21306.506000000001</v>
      </c>
      <c r="I17" s="35">
        <v>3.59</v>
      </c>
      <c r="J17" s="35">
        <f t="shared" si="3"/>
        <v>15774.46</v>
      </c>
      <c r="K17" s="35">
        <f t="shared" si="4"/>
        <v>21295.521000000001</v>
      </c>
      <c r="L17" s="36">
        <v>3.03</v>
      </c>
      <c r="M17" s="36">
        <f t="shared" si="5"/>
        <v>21302.112000000001</v>
      </c>
      <c r="N17" s="37">
        <v>2.2000000000000002</v>
      </c>
      <c r="O17" s="23">
        <f t="shared" si="0"/>
        <v>9666.8000000000011</v>
      </c>
      <c r="P17" s="38">
        <v>1.57</v>
      </c>
      <c r="Q17" s="25">
        <f t="shared" si="6"/>
        <v>6898.58</v>
      </c>
      <c r="R17" s="49"/>
      <c r="S17" s="49"/>
      <c r="T17" s="49"/>
      <c r="U17" s="49"/>
      <c r="V17" s="49"/>
      <c r="W17" s="49"/>
      <c r="X17" s="49"/>
    </row>
    <row r="18" spans="1:24" ht="63" customHeight="1" x14ac:dyDescent="0.3">
      <c r="A18" s="49"/>
      <c r="B18" s="33"/>
      <c r="C18" s="33"/>
      <c r="D18" s="56"/>
      <c r="E18" s="56"/>
      <c r="F18" s="45" t="s">
        <v>38</v>
      </c>
      <c r="G18" s="34">
        <v>3.59</v>
      </c>
      <c r="H18" s="34">
        <f t="shared" si="2"/>
        <v>20506.797999999999</v>
      </c>
      <c r="I18" s="35">
        <v>3.46</v>
      </c>
      <c r="J18" s="35">
        <f t="shared" si="3"/>
        <v>15203.24</v>
      </c>
      <c r="K18" s="35">
        <f>2*I18*$K$5*$K$6</f>
        <v>20524.374</v>
      </c>
      <c r="L18" s="36">
        <v>2.92</v>
      </c>
      <c r="M18" s="36">
        <f t="shared" si="5"/>
        <v>20528.768</v>
      </c>
      <c r="N18" s="37">
        <v>1.81</v>
      </c>
      <c r="O18" s="23">
        <f t="shared" si="0"/>
        <v>7953.14</v>
      </c>
      <c r="P18" s="38">
        <v>1.45</v>
      </c>
      <c r="Q18" s="25">
        <f t="shared" si="6"/>
        <v>6371.3</v>
      </c>
      <c r="R18" s="49"/>
      <c r="S18" s="49"/>
      <c r="T18" s="49"/>
      <c r="U18" s="49"/>
      <c r="V18" s="49"/>
      <c r="W18" s="49"/>
      <c r="X18" s="49"/>
    </row>
    <row r="19" spans="1:24" ht="78.75" customHeight="1" x14ac:dyDescent="0.3">
      <c r="A19" s="49"/>
      <c r="B19" s="33"/>
      <c r="C19" s="33"/>
      <c r="D19" s="56"/>
      <c r="E19" s="56" t="s">
        <v>39</v>
      </c>
      <c r="F19" s="45" t="s">
        <v>40</v>
      </c>
      <c r="G19" s="34">
        <v>3.73</v>
      </c>
      <c r="H19" s="34">
        <f t="shared" si="2"/>
        <v>21306.506000000001</v>
      </c>
      <c r="I19" s="35">
        <v>3.59</v>
      </c>
      <c r="J19" s="35">
        <f t="shared" si="3"/>
        <v>15774.46</v>
      </c>
      <c r="K19" s="35">
        <f t="shared" si="4"/>
        <v>21295.521000000001</v>
      </c>
      <c r="L19" s="36">
        <v>3.03</v>
      </c>
      <c r="M19" s="36">
        <f t="shared" si="5"/>
        <v>21302.112000000001</v>
      </c>
      <c r="N19" s="37">
        <v>2.0099999999999998</v>
      </c>
      <c r="O19" s="23">
        <f t="shared" si="0"/>
        <v>8831.9399999999987</v>
      </c>
      <c r="P19" s="38">
        <v>1.5</v>
      </c>
      <c r="Q19" s="25">
        <f t="shared" si="6"/>
        <v>6591</v>
      </c>
      <c r="R19" s="49"/>
      <c r="S19" s="49"/>
      <c r="T19" s="49"/>
      <c r="U19" s="49"/>
      <c r="V19" s="49"/>
      <c r="W19" s="49"/>
      <c r="X19" s="49"/>
    </row>
    <row r="20" spans="1:24" ht="94.5" customHeight="1" x14ac:dyDescent="0.3">
      <c r="A20" s="49"/>
      <c r="B20" s="33"/>
      <c r="C20" s="33"/>
      <c r="D20" s="56"/>
      <c r="E20" s="56"/>
      <c r="F20" s="45" t="s">
        <v>41</v>
      </c>
      <c r="G20" s="34">
        <v>3.54</v>
      </c>
      <c r="H20" s="34">
        <f t="shared" si="2"/>
        <v>20221.188000000002</v>
      </c>
      <c r="I20" s="35">
        <v>3.41</v>
      </c>
      <c r="J20" s="35">
        <f t="shared" si="3"/>
        <v>14983.54</v>
      </c>
      <c r="K20" s="35">
        <f t="shared" si="4"/>
        <v>20227.779000000002</v>
      </c>
      <c r="L20" s="36">
        <v>2.88</v>
      </c>
      <c r="M20" s="36">
        <f t="shared" si="5"/>
        <v>20247.552</v>
      </c>
      <c r="N20" s="37">
        <v>1.86</v>
      </c>
      <c r="O20" s="23">
        <f t="shared" si="0"/>
        <v>8172.84</v>
      </c>
      <c r="P20" s="38">
        <v>1.47</v>
      </c>
      <c r="Q20" s="25">
        <f t="shared" si="6"/>
        <v>6459.18</v>
      </c>
      <c r="R20" s="49"/>
      <c r="S20" s="49"/>
      <c r="T20" s="49"/>
      <c r="U20" s="49"/>
      <c r="V20" s="49"/>
      <c r="W20" s="49"/>
      <c r="X20" s="49"/>
    </row>
    <row r="21" spans="1:24" ht="94.5" customHeight="1" x14ac:dyDescent="0.3">
      <c r="A21" s="49"/>
      <c r="B21" s="33"/>
      <c r="C21" s="33"/>
      <c r="D21" s="56"/>
      <c r="E21" s="56"/>
      <c r="F21" s="45" t="s">
        <v>42</v>
      </c>
      <c r="G21" s="34">
        <v>3.4</v>
      </c>
      <c r="H21" s="34">
        <f t="shared" si="2"/>
        <v>19421.48</v>
      </c>
      <c r="I21" s="35">
        <v>3.28</v>
      </c>
      <c r="J21" s="35">
        <f t="shared" si="3"/>
        <v>14412.32</v>
      </c>
      <c r="K21" s="35">
        <f t="shared" si="4"/>
        <v>19456.632000000001</v>
      </c>
      <c r="L21" s="36">
        <v>2.76</v>
      </c>
      <c r="M21" s="36">
        <f t="shared" si="5"/>
        <v>19403.903999999999</v>
      </c>
      <c r="N21" s="37">
        <v>1.68</v>
      </c>
      <c r="O21" s="23">
        <f t="shared" si="0"/>
        <v>7381.92</v>
      </c>
      <c r="P21" s="38">
        <v>1.45</v>
      </c>
      <c r="Q21" s="25">
        <f t="shared" si="6"/>
        <v>6371.3</v>
      </c>
      <c r="R21" s="49"/>
      <c r="S21" s="49"/>
      <c r="T21" s="49"/>
      <c r="U21" s="49"/>
      <c r="V21" s="49"/>
      <c r="W21" s="49"/>
      <c r="X21" s="49"/>
    </row>
    <row r="22" spans="1:24" ht="110.25" customHeight="1" x14ac:dyDescent="0.3">
      <c r="A22" s="49"/>
      <c r="B22" s="33"/>
      <c r="C22" s="33"/>
      <c r="D22" s="56"/>
      <c r="E22" s="56"/>
      <c r="F22" s="45" t="s">
        <v>43</v>
      </c>
      <c r="G22" s="34">
        <v>3</v>
      </c>
      <c r="H22" s="34">
        <f t="shared" si="2"/>
        <v>17136.600000000002</v>
      </c>
      <c r="I22" s="35">
        <v>2.89</v>
      </c>
      <c r="J22" s="35">
        <f t="shared" si="3"/>
        <v>12698.66</v>
      </c>
      <c r="K22" s="35">
        <f t="shared" si="4"/>
        <v>17143.191000000003</v>
      </c>
      <c r="L22" s="36">
        <v>2.4300000000000002</v>
      </c>
      <c r="M22" s="36">
        <f>2*L22*$M$5*$M$6</f>
        <v>17083.871999999999</v>
      </c>
      <c r="N22" s="37">
        <v>1.59</v>
      </c>
      <c r="O22" s="23">
        <f t="shared" si="0"/>
        <v>6986.46</v>
      </c>
      <c r="P22" s="38">
        <v>1.42</v>
      </c>
      <c r="Q22" s="25">
        <f t="shared" si="6"/>
        <v>6239.48</v>
      </c>
      <c r="R22" s="49"/>
      <c r="S22" s="49"/>
      <c r="T22" s="49"/>
      <c r="U22" s="49"/>
      <c r="V22" s="49"/>
      <c r="W22" s="49"/>
      <c r="X22" s="49"/>
    </row>
    <row r="23" spans="1:24" ht="110.25" customHeight="1" x14ac:dyDescent="0.3">
      <c r="A23" s="49"/>
      <c r="B23" s="33"/>
      <c r="C23" s="33"/>
      <c r="D23" s="56"/>
      <c r="E23" s="56"/>
      <c r="F23" s="45" t="s">
        <v>44</v>
      </c>
      <c r="G23" s="34">
        <v>2.97</v>
      </c>
      <c r="H23" s="34">
        <f>2*G23*$H$5*$H$6</f>
        <v>16965.234</v>
      </c>
      <c r="I23" s="35">
        <v>2.86</v>
      </c>
      <c r="J23" s="35">
        <f t="shared" si="3"/>
        <v>12566.84</v>
      </c>
      <c r="K23" s="35">
        <f>2*I23*$K$5*$K$6</f>
        <v>16965.234</v>
      </c>
      <c r="L23" s="36">
        <v>2.41</v>
      </c>
      <c r="M23" s="36">
        <f t="shared" si="5"/>
        <v>16943.264000000003</v>
      </c>
      <c r="N23" s="37">
        <v>1.5</v>
      </c>
      <c r="O23" s="23">
        <f t="shared" si="0"/>
        <v>6591</v>
      </c>
      <c r="P23" s="38">
        <v>1.42</v>
      </c>
      <c r="Q23" s="25">
        <f t="shared" si="6"/>
        <v>6239.48</v>
      </c>
      <c r="R23" s="49"/>
      <c r="S23" s="49"/>
      <c r="T23" s="49"/>
      <c r="U23" s="49"/>
      <c r="V23" s="49"/>
      <c r="W23" s="49"/>
      <c r="X23" s="49"/>
    </row>
    <row r="24" spans="1:24" ht="37.5" x14ac:dyDescent="0.3">
      <c r="A24" s="49"/>
      <c r="B24" s="33"/>
      <c r="C24" s="33"/>
      <c r="D24" s="56" t="s">
        <v>45</v>
      </c>
      <c r="E24" s="56" t="s">
        <v>46</v>
      </c>
      <c r="F24" s="45" t="s">
        <v>47</v>
      </c>
      <c r="G24" s="34">
        <v>2.71</v>
      </c>
      <c r="H24" s="34">
        <f t="shared" si="2"/>
        <v>15480.062</v>
      </c>
      <c r="I24" s="35">
        <v>2.61</v>
      </c>
      <c r="J24" s="35">
        <f t="shared" si="3"/>
        <v>11468.34</v>
      </c>
      <c r="K24" s="35">
        <f t="shared" si="4"/>
        <v>15482.259000000002</v>
      </c>
      <c r="L24" s="36"/>
      <c r="M24" s="36">
        <f t="shared" si="5"/>
        <v>0</v>
      </c>
      <c r="N24" s="37"/>
      <c r="O24" s="23">
        <f t="shared" si="0"/>
        <v>0</v>
      </c>
      <c r="P24" s="38"/>
      <c r="Q24" s="25">
        <f t="shared" si="6"/>
        <v>0</v>
      </c>
      <c r="R24" s="49"/>
      <c r="S24" s="49"/>
      <c r="T24" s="49"/>
      <c r="U24" s="49"/>
      <c r="V24" s="49"/>
      <c r="W24" s="49"/>
      <c r="X24" s="49"/>
    </row>
    <row r="25" spans="1:24" ht="63" customHeight="1" x14ac:dyDescent="0.3">
      <c r="A25" s="49"/>
      <c r="B25" s="33"/>
      <c r="C25" s="33"/>
      <c r="D25" s="56"/>
      <c r="E25" s="56"/>
      <c r="F25" s="45" t="s">
        <v>48</v>
      </c>
      <c r="G25" s="34">
        <v>2.62</v>
      </c>
      <c r="H25" s="34">
        <f t="shared" si="2"/>
        <v>14965.964000000002</v>
      </c>
      <c r="I25" s="35">
        <v>2.52</v>
      </c>
      <c r="J25" s="35">
        <f t="shared" si="3"/>
        <v>11072.88</v>
      </c>
      <c r="K25" s="35">
        <f t="shared" si="4"/>
        <v>14948.387999999999</v>
      </c>
      <c r="L25" s="36">
        <v>2.12</v>
      </c>
      <c r="M25" s="36">
        <f t="shared" si="5"/>
        <v>14904.448000000002</v>
      </c>
      <c r="N25" s="37">
        <v>1.31</v>
      </c>
      <c r="O25" s="23">
        <f t="shared" si="0"/>
        <v>5756.14</v>
      </c>
      <c r="P25" s="38">
        <v>1.26</v>
      </c>
      <c r="Q25" s="25">
        <f t="shared" si="6"/>
        <v>5536.44</v>
      </c>
      <c r="R25" s="49"/>
      <c r="S25" s="49"/>
      <c r="T25" s="49"/>
      <c r="U25" s="49"/>
      <c r="V25" s="49"/>
      <c r="W25" s="49"/>
      <c r="X25" s="49"/>
    </row>
    <row r="26" spans="1:24" ht="141.75" customHeight="1" x14ac:dyDescent="0.3">
      <c r="A26" s="49"/>
      <c r="B26" s="33"/>
      <c r="C26" s="33"/>
      <c r="D26" s="56"/>
      <c r="E26" s="31" t="s">
        <v>49</v>
      </c>
      <c r="F26" s="45" t="s">
        <v>50</v>
      </c>
      <c r="G26" s="34">
        <v>2.09</v>
      </c>
      <c r="H26" s="34">
        <f t="shared" si="2"/>
        <v>11938.498</v>
      </c>
      <c r="I26" s="35">
        <v>2.0099999999999998</v>
      </c>
      <c r="J26" s="35">
        <f t="shared" si="3"/>
        <v>8831.9399999999987</v>
      </c>
      <c r="K26" s="35">
        <f t="shared" si="4"/>
        <v>11923.118999999999</v>
      </c>
      <c r="L26" s="36">
        <v>1.7</v>
      </c>
      <c r="M26" s="36">
        <f t="shared" si="5"/>
        <v>11951.68</v>
      </c>
      <c r="N26" s="37">
        <v>1.21</v>
      </c>
      <c r="O26" s="23">
        <f t="shared" si="0"/>
        <v>5316.74</v>
      </c>
      <c r="P26" s="38">
        <v>1.01</v>
      </c>
      <c r="Q26" s="25">
        <f t="shared" si="6"/>
        <v>4437.9399999999996</v>
      </c>
      <c r="R26" s="49"/>
      <c r="S26" s="49"/>
      <c r="T26" s="49"/>
      <c r="U26" s="49"/>
      <c r="V26" s="49"/>
      <c r="W26" s="49"/>
      <c r="X26" s="49"/>
    </row>
    <row r="27" spans="1:24" ht="78.75" customHeight="1" x14ac:dyDescent="0.3">
      <c r="A27" s="49"/>
      <c r="B27" s="33"/>
      <c r="C27" s="33"/>
      <c r="D27" s="56"/>
      <c r="E27" s="31" t="s">
        <v>51</v>
      </c>
      <c r="F27" s="45" t="s">
        <v>52</v>
      </c>
      <c r="G27" s="34">
        <v>1.95</v>
      </c>
      <c r="H27" s="34">
        <f t="shared" si="2"/>
        <v>11138.789999999999</v>
      </c>
      <c r="I27" s="35">
        <v>1.88</v>
      </c>
      <c r="J27" s="35">
        <f t="shared" si="3"/>
        <v>8260.7199999999993</v>
      </c>
      <c r="K27" s="35">
        <f t="shared" si="4"/>
        <v>11151.972</v>
      </c>
      <c r="L27" s="36">
        <v>1.58</v>
      </c>
      <c r="M27" s="36">
        <f t="shared" si="5"/>
        <v>11108.032000000001</v>
      </c>
      <c r="N27" s="37">
        <v>1.01</v>
      </c>
      <c r="O27" s="23">
        <f t="shared" si="0"/>
        <v>4437.9399999999996</v>
      </c>
      <c r="P27" s="38">
        <v>1</v>
      </c>
      <c r="Q27" s="25">
        <f t="shared" si="6"/>
        <v>4394</v>
      </c>
      <c r="R27" s="49"/>
      <c r="S27" s="49"/>
      <c r="T27" s="49"/>
      <c r="U27" s="49"/>
      <c r="V27" s="49"/>
      <c r="W27" s="49"/>
      <c r="X27" s="49"/>
    </row>
  </sheetData>
  <mergeCells count="10">
    <mergeCell ref="A1:F1"/>
    <mergeCell ref="G1:R1"/>
    <mergeCell ref="S1:X1"/>
    <mergeCell ref="D24:D27"/>
    <mergeCell ref="E24:E25"/>
    <mergeCell ref="D7:D9"/>
    <mergeCell ref="D10:D23"/>
    <mergeCell ref="E10:E15"/>
    <mergeCell ref="E16:E18"/>
    <mergeCell ref="E19:E23"/>
  </mergeCells>
  <pageMargins left="0.7" right="0.7" top="0.75" bottom="0.75" header="0.3" footer="0.3"/>
  <pageSetup paperSize="9" scale="2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МОНІЧ Богдан Сильвестрович</dc:creator>
  <cp:lastModifiedBy>МОНІЧ Богдан Сильвестрович</cp:lastModifiedBy>
  <cp:lastPrinted>2021-07-01T15:22:50Z</cp:lastPrinted>
  <dcterms:created xsi:type="dcterms:W3CDTF">2021-07-01T12:27:22Z</dcterms:created>
  <dcterms:modified xsi:type="dcterms:W3CDTF">2021-07-06T12:47:25Z</dcterms:modified>
</cp:coreProperties>
</file>